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Julie Lombard\IFBs\15-7063-35_IFB Wifi Access\"/>
    </mc:Choice>
  </mc:AlternateContent>
  <bookViews>
    <workbookView xWindow="0" yWindow="0" windowWidth="28800" windowHeight="12135"/>
  </bookViews>
  <sheets>
    <sheet name="VIASAT &amp; FEENEY" sheetId="1" r:id="rId1"/>
    <sheet name="SPRINT &amp; SPRINT UMC" sheetId="2" r:id="rId2"/>
    <sheet name="SINGLEPT &amp; JMA" sheetId="3" r:id="rId3"/>
    <sheet name="VERISON &amp; T-MOBILE" sheetId="5" r:id="rId4"/>
    <sheet name="AT&amp;T" sheetId="4" r:id="rId5"/>
  </sheets>
  <definedNames>
    <definedName name="_xlnm.Print_Area" localSheetId="4">'AT&amp;T'!$A$1:$K$22</definedName>
    <definedName name="_xlnm.Print_Area" localSheetId="2">'SINGLEPT &amp; JMA'!$A$1:$K$23</definedName>
    <definedName name="_xlnm.Print_Area" localSheetId="1">'SPRINT &amp; SPRINT UMC'!$A$1:$K$23</definedName>
    <definedName name="_xlnm.Print_Area" localSheetId="3">'VERISON &amp; T-MOBILE'!$A$1:$K$23</definedName>
    <definedName name="_xlnm.Print_Area" localSheetId="0">'VIASAT &amp; FEENEY'!$A$1:$K$23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4" i="1"/>
  <c r="F19" i="1"/>
  <c r="G14" i="1"/>
  <c r="G13" i="1"/>
  <c r="G19" i="1" s="1"/>
  <c r="G20" i="1" s="1"/>
  <c r="F21" i="1" s="1"/>
  <c r="F12" i="1"/>
  <c r="F15" i="5"/>
  <c r="F15" i="2"/>
  <c r="F14" i="2"/>
  <c r="G13" i="2"/>
  <c r="G19" i="2" s="1"/>
  <c r="G20" i="2" s="1"/>
  <c r="F13" i="2"/>
  <c r="F12" i="2"/>
  <c r="F19" i="2" s="1"/>
  <c r="F21" i="2" s="1"/>
  <c r="J17" i="3"/>
  <c r="J16" i="3"/>
  <c r="J15" i="3"/>
  <c r="K14" i="3"/>
  <c r="K13" i="3"/>
  <c r="K19" i="3" s="1"/>
  <c r="K20" i="3" s="1"/>
  <c r="J12" i="3"/>
  <c r="G14" i="3"/>
  <c r="G13" i="3"/>
  <c r="G19" i="3" s="1"/>
  <c r="F12" i="3"/>
  <c r="F19" i="3" s="1"/>
  <c r="J15" i="5"/>
  <c r="J16" i="5"/>
  <c r="J19" i="5" s="1"/>
  <c r="K13" i="5"/>
  <c r="K19" i="5" s="1"/>
  <c r="K20" i="5" s="1"/>
  <c r="J19" i="2"/>
  <c r="J21" i="2" s="1"/>
  <c r="K13" i="2"/>
  <c r="K19" i="2" s="1"/>
  <c r="K20" i="2" s="1"/>
  <c r="K19" i="1"/>
  <c r="K20" i="1"/>
  <c r="K13" i="1"/>
  <c r="J12" i="1"/>
  <c r="H15" i="1"/>
  <c r="J15" i="1" s="1"/>
  <c r="J19" i="1" s="1"/>
  <c r="J21" i="1" s="1"/>
  <c r="F19" i="5"/>
  <c r="F12" i="5"/>
  <c r="G13" i="5"/>
  <c r="G19" i="5" s="1"/>
  <c r="G20" i="5" s="1"/>
  <c r="F21" i="5" s="1"/>
  <c r="J19" i="3" l="1"/>
  <c r="J21" i="3" s="1"/>
  <c r="J21" i="5"/>
  <c r="G20" i="3"/>
  <c r="F21" i="3" s="1"/>
</calcChain>
</file>

<file path=xl/sharedStrings.xml><?xml version="1.0" encoding="utf-8"?>
<sst xmlns="http://schemas.openxmlformats.org/spreadsheetml/2006/main" count="240" uniqueCount="42">
  <si>
    <t>ITEM DESCRIPTION</t>
  </si>
  <si>
    <t>ESTIMATED QUANTITY</t>
  </si>
  <si>
    <t>UNIT OF MEASURE</t>
  </si>
  <si>
    <t xml:space="preserve">ONE TIME COST </t>
  </si>
  <si>
    <t>PER UNIT</t>
  </si>
  <si>
    <t xml:space="preserve">MONTHLY RECURRING COST </t>
  </si>
  <si>
    <t xml:space="preserve">TOTAL EXTENDED </t>
  </si>
  <si>
    <t>ONE TIME COST</t>
  </si>
  <si>
    <t>(Quantity X One Time Unit Cost)</t>
  </si>
  <si>
    <t>TOTAL EXTENDED MONTHLY RECURRING COSTS</t>
  </si>
  <si>
    <t>(Quantity X Monthly Recurring Unit Cost)</t>
  </si>
  <si>
    <t>Router</t>
  </si>
  <si>
    <t>Each</t>
  </si>
  <si>
    <t xml:space="preserve">$     </t>
  </si>
  <si>
    <t>N/A</t>
  </si>
  <si>
    <t>$</t>
  </si>
  <si>
    <t>MODEM (Cellular Service)</t>
  </si>
  <si>
    <t xml:space="preserve">$         </t>
  </si>
  <si>
    <t xml:space="preserve">$    </t>
  </si>
  <si>
    <t>Software</t>
  </si>
  <si>
    <t>Total</t>
  </si>
  <si>
    <t xml:space="preserve">$  </t>
  </si>
  <si>
    <t xml:space="preserve">$   </t>
  </si>
  <si>
    <t>Total One Time Costs</t>
  </si>
  <si>
    <t>Total Cost for Year 1</t>
  </si>
  <si>
    <t>[ Total One Time Costs + (Total Monthly Recurring Costs X 12 months)]</t>
  </si>
  <si>
    <t xml:space="preserve">          $                         </t>
  </si>
  <si>
    <t>BID OPENING FOR IFB 15-7063-35</t>
  </si>
  <si>
    <t>Julie Lombard, Senior Buyer</t>
  </si>
  <si>
    <t>FEENEY WIRELESS
(EUGENE, OR)</t>
  </si>
  <si>
    <t>SINGLEPOINT
(BEAVERTON, OR)</t>
  </si>
  <si>
    <t>JMA Information Technology
Overland Park, KS</t>
  </si>
  <si>
    <t>AT&amp;T
(Kansas City, MO)</t>
  </si>
  <si>
    <t>VERIZON
(Laurel, MD)</t>
  </si>
  <si>
    <t>Other Costs</t>
  </si>
  <si>
    <t>SPRINT / United Management Company
(Overland Park, KS - Proposal 2)</t>
  </si>
  <si>
    <t>T-Mobile 
(Bellevue, WA)</t>
  </si>
  <si>
    <t>SPRINT  / Sprint Solutions Inc.
(proposal 1)</t>
  </si>
  <si>
    <t>Total Monthly Recurring Costs x 12 months</t>
  </si>
  <si>
    <t>ViaSat, Inc. / NETNEARU CORP
(BRYAN, TX)</t>
  </si>
  <si>
    <t>(shipping)</t>
  </si>
  <si>
    <r>
      <rPr>
        <b/>
        <sz val="11"/>
        <color theme="1"/>
        <rFont val="Calibri"/>
        <family val="2"/>
        <scheme val="minor"/>
      </rPr>
      <t xml:space="preserve">IMPORTANT NOTICE:  </t>
    </r>
    <r>
      <rPr>
        <sz val="11"/>
        <color theme="1"/>
        <rFont val="Calibri"/>
        <family val="2"/>
        <scheme val="minor"/>
      </rPr>
      <t>This abstract represents the "</t>
    </r>
    <r>
      <rPr>
        <b/>
        <sz val="11"/>
        <color theme="1"/>
        <rFont val="Calibri"/>
        <family val="2"/>
        <scheme val="minor"/>
      </rPr>
      <t>As Read</t>
    </r>
    <r>
      <rPr>
        <sz val="11"/>
        <color theme="1"/>
        <rFont val="Calibri"/>
        <family val="2"/>
        <scheme val="minor"/>
      </rPr>
      <t>" disclosure of the bid pricing received for this Invitation For Bid (IFB).  The "As Read" bid pricing is not indicative of the final award because the Procurement Department needs to review the bid responses for compliance and responsiveness to the bid requirements.  Further the "As Read" tabulation only accounts for the initial contract year and does not include the on-going costs for the renewal option years which will be taken into account for the Price Analysis.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</si>
</sst>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0"/>
      <color theme="1"/>
      <name val="Times New Roman"/>
      <family val="1"/>
    </font>
    <font>
      <sz val="10"/>
      <color theme="1"/>
      <name val="Calibri"/>
      <family val="2"/>
      <scheme val="minor"/>
    </font>
    <font>
      <sz val="10"/>
      <color theme="1"/>
      <name val="Times New Roman"/>
      <family val="1"/>
    </font>
  </fonts>
  <fills count="4">
    <fill>
      <patternFill patternType="none"/>
    </fill>
    <fill>
      <patternFill patternType="gray125"/>
    </fill>
    <fill>
      <patternFill patternType="solid">
        <fgColor rgb="FFF2F2F2"/>
        <bgColor indexed="64"/>
      </patternFill>
    </fill>
    <fill>
      <patternFill patternType="solid">
        <fgColor rgb="FFBFBFBF"/>
        <bgColor indexed="64"/>
      </patternFill>
    </fill>
  </fills>
  <borders count="17">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3" fillId="0" borderId="0" xfId="0" applyFont="1" applyAlignment="1">
      <alignment horizontal="left" vertical="center"/>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4" xfId="0" applyFont="1" applyFill="1" applyBorder="1" applyAlignment="1">
      <alignment vertical="center" wrapText="1"/>
    </xf>
    <xf numFmtId="0" fontId="5" fillId="2" borderId="9" xfId="0" applyFont="1" applyFill="1" applyBorder="1" applyAlignment="1">
      <alignment vertical="center" wrapText="1"/>
    </xf>
    <xf numFmtId="0" fontId="6"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4" fontId="6" fillId="0" borderId="8" xfId="1" applyFont="1" applyBorder="1" applyAlignment="1">
      <alignment horizontal="justify" vertical="center" wrapText="1"/>
    </xf>
    <xf numFmtId="44" fontId="6" fillId="0" borderId="4" xfId="1" applyFont="1" applyBorder="1" applyAlignment="1">
      <alignment horizontal="justify" vertical="center" wrapText="1"/>
    </xf>
    <xf numFmtId="0" fontId="6" fillId="0" borderId="9" xfId="0" applyFont="1" applyBorder="1" applyAlignment="1">
      <alignment horizontal="center" vertical="center" wrapText="1"/>
    </xf>
    <xf numFmtId="44" fontId="6" fillId="0" borderId="9" xfId="1" applyFont="1" applyBorder="1" applyAlignment="1">
      <alignment horizontal="justify" vertical="center" wrapText="1"/>
    </xf>
    <xf numFmtId="44" fontId="6" fillId="0" borderId="10" xfId="1" applyFont="1" applyBorder="1" applyAlignment="1">
      <alignment horizontal="justify" vertical="center" wrapText="1"/>
    </xf>
    <xf numFmtId="44" fontId="6" fillId="0" borderId="11" xfId="1" applyFont="1" applyBorder="1" applyAlignment="1">
      <alignment horizontal="justify" vertical="center" wrapText="1"/>
    </xf>
    <xf numFmtId="44" fontId="6" fillId="0" borderId="12" xfId="1" applyFont="1" applyBorder="1" applyAlignment="1">
      <alignment horizontal="justify" vertical="center" wrapText="1"/>
    </xf>
    <xf numFmtId="44" fontId="4" fillId="0" borderId="7" xfId="1" applyFont="1" applyBorder="1" applyAlignment="1">
      <alignment horizontal="justify" vertical="center" wrapText="1"/>
    </xf>
    <xf numFmtId="0" fontId="6" fillId="3" borderId="7" xfId="0" applyFont="1" applyFill="1" applyBorder="1" applyAlignment="1">
      <alignment horizontal="justify" vertical="center" wrapText="1"/>
    </xf>
    <xf numFmtId="0" fontId="5" fillId="0" borderId="0" xfId="0" applyFont="1"/>
    <xf numFmtId="44" fontId="4" fillId="0" borderId="4" xfId="1" applyFont="1" applyBorder="1" applyAlignment="1">
      <alignment horizontal="justify" vertical="center" wrapText="1"/>
    </xf>
    <xf numFmtId="44" fontId="6" fillId="3" borderId="7" xfId="0" applyNumberFormat="1" applyFont="1" applyFill="1" applyBorder="1" applyAlignment="1">
      <alignment horizontal="justify" vertical="center" wrapText="1"/>
    </xf>
    <xf numFmtId="44" fontId="6" fillId="0" borderId="8" xfId="1" applyFont="1" applyBorder="1" applyAlignment="1">
      <alignment horizontal="center" vertical="center" wrapText="1"/>
    </xf>
    <xf numFmtId="0" fontId="0" fillId="0" borderId="0" xfId="0" applyAlignment="1">
      <alignment horizontal="left" vertical="center" wrapText="1"/>
    </xf>
    <xf numFmtId="0" fontId="4" fillId="0" borderId="4" xfId="0" applyFont="1" applyBorder="1" applyAlignment="1">
      <alignment horizontal="right" vertical="center" wrapText="1"/>
    </xf>
    <xf numFmtId="44" fontId="4" fillId="0" borderId="4" xfId="1"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3"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7" xfId="0" applyFont="1" applyBorder="1" applyAlignment="1">
      <alignment horizontal="right" vertical="center" wrapText="1"/>
    </xf>
    <xf numFmtId="0" fontId="4" fillId="0" borderId="5" xfId="0" applyFont="1" applyBorder="1" applyAlignment="1">
      <alignment horizontal="right" vertical="center" wrapText="1"/>
    </xf>
    <xf numFmtId="0" fontId="4" fillId="0" borderId="16" xfId="0" applyFont="1" applyBorder="1" applyAlignment="1">
      <alignment horizontal="right" vertical="center" wrapText="1"/>
    </xf>
    <xf numFmtId="0" fontId="4" fillId="0" borderId="6" xfId="0" applyFont="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1062756</xdr:colOff>
      <xdr:row>13</xdr:row>
      <xdr:rowOff>66675</xdr:rowOff>
    </xdr:from>
    <xdr:ext cx="1985244" cy="647700"/>
    <xdr:sp macro="" textlink="">
      <xdr:nvSpPr>
        <xdr:cNvPr id="2" name="Rectangle 1"/>
        <xdr:cNvSpPr/>
      </xdr:nvSpPr>
      <xdr:spPr>
        <a:xfrm>
          <a:off x="3805956" y="3819525"/>
          <a:ext cx="1985244" cy="647700"/>
        </a:xfrm>
        <a:prstGeom prst="rect">
          <a:avLst/>
        </a:prstGeom>
        <a:noFill/>
      </xdr:spPr>
      <xdr:txBody>
        <a:bodyPr wrap="square" lIns="91440" tIns="45720" rIns="91440" bIns="45720">
          <a:noAutofit/>
        </a:bodyPr>
        <a:lstStyle/>
        <a:p>
          <a:pPr algn="ctr"/>
          <a:r>
            <a:rPr lang="en-US" sz="4400" b="1" cap="none" spc="0">
              <a:ln w="22225">
                <a:solidFill>
                  <a:srgbClr val="C00000"/>
                </a:solidFill>
                <a:prstDash val="solid"/>
              </a:ln>
              <a:solidFill>
                <a:srgbClr val="FF0000"/>
              </a:solidFill>
              <a:effectLst/>
            </a:rPr>
            <a:t>NO</a:t>
          </a:r>
          <a:r>
            <a:rPr lang="en-US" sz="4400" b="1" cap="none" spc="0" baseline="0">
              <a:ln w="22225">
                <a:solidFill>
                  <a:srgbClr val="C00000"/>
                </a:solidFill>
                <a:prstDash val="solid"/>
              </a:ln>
              <a:solidFill>
                <a:srgbClr val="FF0000"/>
              </a:solidFill>
              <a:effectLst/>
            </a:rPr>
            <a:t> BID</a:t>
          </a:r>
          <a:endParaRPr lang="en-US" sz="4400" b="1" cap="none" spc="0">
            <a:ln w="22225">
              <a:solidFill>
                <a:srgbClr val="C00000"/>
              </a:solidFill>
              <a:prstDash val="solid"/>
            </a:ln>
            <a:solidFill>
              <a:srgbClr val="FF000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zoomScaleNormal="100" zoomScaleSheetLayoutView="100" workbookViewId="0">
      <selection activeCell="A24" sqref="A24:XFD33"/>
    </sheetView>
  </sheetViews>
  <sheetFormatPr defaultRowHeight="15" x14ac:dyDescent="0.25"/>
  <cols>
    <col min="1" max="1" width="21.7109375" customWidth="1"/>
    <col min="2" max="2" width="10" customWidth="1"/>
    <col min="3" max="3" width="9.42578125" customWidth="1"/>
    <col min="4" max="11" width="16.28515625" customWidth="1"/>
  </cols>
  <sheetData>
    <row r="1" spans="1:11" ht="15.75" customHeight="1" x14ac:dyDescent="0.25">
      <c r="A1" s="1" t="s">
        <v>27</v>
      </c>
    </row>
    <row r="2" spans="1:11" x14ac:dyDescent="0.25">
      <c r="A2" t="s">
        <v>28</v>
      </c>
    </row>
    <row r="3" spans="1:11" ht="23.25" customHeight="1" x14ac:dyDescent="0.25">
      <c r="D3" s="24" t="s">
        <v>41</v>
      </c>
      <c r="E3" s="24"/>
      <c r="F3" s="24"/>
      <c r="G3" s="24"/>
      <c r="H3" s="24"/>
      <c r="I3" s="24"/>
      <c r="J3" s="24"/>
      <c r="K3" s="24"/>
    </row>
    <row r="4" spans="1:11" ht="66" customHeight="1" x14ac:dyDescent="0.25">
      <c r="D4" s="24"/>
      <c r="E4" s="24"/>
      <c r="F4" s="24"/>
      <c r="G4" s="24"/>
      <c r="H4" s="24"/>
      <c r="I4" s="24"/>
      <c r="J4" s="24"/>
      <c r="K4" s="24"/>
    </row>
    <row r="5" spans="1:11" ht="15.75" thickBot="1" x14ac:dyDescent="0.3"/>
    <row r="6" spans="1:11" x14ac:dyDescent="0.25">
      <c r="D6" s="27" t="s">
        <v>39</v>
      </c>
      <c r="E6" s="28"/>
      <c r="F6" s="28"/>
      <c r="G6" s="29"/>
      <c r="H6" s="27" t="s">
        <v>29</v>
      </c>
      <c r="I6" s="33"/>
      <c r="J6" s="33"/>
      <c r="K6" s="34"/>
    </row>
    <row r="7" spans="1:11" x14ac:dyDescent="0.25">
      <c r="D7" s="30"/>
      <c r="E7" s="31"/>
      <c r="F7" s="31"/>
      <c r="G7" s="32"/>
      <c r="H7" s="35"/>
      <c r="I7" s="36"/>
      <c r="J7" s="36"/>
      <c r="K7" s="37"/>
    </row>
    <row r="8" spans="1:11" ht="63.75" x14ac:dyDescent="0.25">
      <c r="A8" s="38" t="s">
        <v>0</v>
      </c>
      <c r="B8" s="38" t="s">
        <v>1</v>
      </c>
      <c r="C8" s="39" t="s">
        <v>2</v>
      </c>
      <c r="D8" s="2" t="s">
        <v>3</v>
      </c>
      <c r="E8" s="3" t="s">
        <v>5</v>
      </c>
      <c r="F8" s="3" t="s">
        <v>6</v>
      </c>
      <c r="G8" s="4" t="s">
        <v>9</v>
      </c>
      <c r="H8" s="2" t="s">
        <v>3</v>
      </c>
      <c r="I8" s="3" t="s">
        <v>5</v>
      </c>
      <c r="J8" s="3" t="s">
        <v>6</v>
      </c>
      <c r="K8" s="4" t="s">
        <v>9</v>
      </c>
    </row>
    <row r="9" spans="1:11" ht="38.25" x14ac:dyDescent="0.25">
      <c r="A9" s="38"/>
      <c r="B9" s="38"/>
      <c r="C9" s="39"/>
      <c r="D9" s="2" t="s">
        <v>4</v>
      </c>
      <c r="E9" s="3" t="s">
        <v>4</v>
      </c>
      <c r="F9" s="3" t="s">
        <v>7</v>
      </c>
      <c r="G9" s="4" t="s">
        <v>10</v>
      </c>
      <c r="H9" s="2" t="s">
        <v>4</v>
      </c>
      <c r="I9" s="3" t="s">
        <v>4</v>
      </c>
      <c r="J9" s="3" t="s">
        <v>7</v>
      </c>
      <c r="K9" s="4" t="s">
        <v>10</v>
      </c>
    </row>
    <row r="10" spans="1:11" ht="25.5" x14ac:dyDescent="0.25">
      <c r="A10" s="38"/>
      <c r="B10" s="38"/>
      <c r="C10" s="39"/>
      <c r="D10" s="5"/>
      <c r="E10" s="6"/>
      <c r="F10" s="3" t="s">
        <v>8</v>
      </c>
      <c r="G10" s="4"/>
      <c r="H10" s="5"/>
      <c r="I10" s="6"/>
      <c r="J10" s="3" t="s">
        <v>8</v>
      </c>
      <c r="K10" s="4"/>
    </row>
    <row r="11" spans="1:11" x14ac:dyDescent="0.25">
      <c r="A11" s="38"/>
      <c r="B11" s="38"/>
      <c r="C11" s="39"/>
      <c r="D11" s="5"/>
      <c r="E11" s="6"/>
      <c r="F11" s="3"/>
      <c r="G11" s="7"/>
      <c r="H11" s="5"/>
      <c r="I11" s="6"/>
      <c r="J11" s="3"/>
      <c r="K11" s="7"/>
    </row>
    <row r="12" spans="1:11" x14ac:dyDescent="0.25">
      <c r="A12" s="8" t="s">
        <v>11</v>
      </c>
      <c r="B12" s="9">
        <v>255</v>
      </c>
      <c r="C12" s="10" t="s">
        <v>12</v>
      </c>
      <c r="D12" s="11">
        <v>642.53</v>
      </c>
      <c r="E12" s="9" t="s">
        <v>14</v>
      </c>
      <c r="F12" s="12">
        <f>D12*B12</f>
        <v>163845.15</v>
      </c>
      <c r="G12" s="13" t="s">
        <v>14</v>
      </c>
      <c r="H12" s="11">
        <v>514.79</v>
      </c>
      <c r="I12" s="9" t="s">
        <v>14</v>
      </c>
      <c r="J12" s="12">
        <f>H12*B12</f>
        <v>131271.44999999998</v>
      </c>
      <c r="K12" s="13" t="s">
        <v>14</v>
      </c>
    </row>
    <row r="13" spans="1:11" x14ac:dyDescent="0.25">
      <c r="A13" s="8" t="s">
        <v>16</v>
      </c>
      <c r="B13" s="9">
        <v>255</v>
      </c>
      <c r="C13" s="10" t="s">
        <v>12</v>
      </c>
      <c r="D13" s="11">
        <v>1123.69</v>
      </c>
      <c r="E13" s="12">
        <v>62.21</v>
      </c>
      <c r="F13" s="12">
        <f>D13*B13</f>
        <v>286540.95</v>
      </c>
      <c r="G13" s="14">
        <f>E13*B13</f>
        <v>15863.550000000001</v>
      </c>
      <c r="H13" s="11" t="s">
        <v>17</v>
      </c>
      <c r="I13" s="12">
        <v>35</v>
      </c>
      <c r="J13" s="12" t="s">
        <v>17</v>
      </c>
      <c r="K13" s="14">
        <f>I13*B13</f>
        <v>8925</v>
      </c>
    </row>
    <row r="14" spans="1:11" x14ac:dyDescent="0.25">
      <c r="A14" s="8" t="s">
        <v>19</v>
      </c>
      <c r="B14" s="9">
        <v>1</v>
      </c>
      <c r="C14" s="10" t="s">
        <v>20</v>
      </c>
      <c r="D14" s="11">
        <v>30</v>
      </c>
      <c r="E14" s="12">
        <v>38</v>
      </c>
      <c r="F14" s="12">
        <f>D14*B13</f>
        <v>7650</v>
      </c>
      <c r="G14" s="14">
        <f>E14*B13</f>
        <v>9690</v>
      </c>
      <c r="H14" s="11" t="s">
        <v>15</v>
      </c>
      <c r="I14" s="12" t="s">
        <v>21</v>
      </c>
      <c r="J14" s="12" t="s">
        <v>15</v>
      </c>
      <c r="K14" s="14" t="s">
        <v>22</v>
      </c>
    </row>
    <row r="15" spans="1:11" x14ac:dyDescent="0.25">
      <c r="A15" s="8" t="s">
        <v>34</v>
      </c>
      <c r="B15" s="8"/>
      <c r="C15" s="10"/>
      <c r="D15" s="11"/>
      <c r="E15" s="12"/>
      <c r="F15" s="12"/>
      <c r="G15" s="14"/>
      <c r="H15" s="11">
        <f>15.83+11.47+5+58.75+90+15</f>
        <v>196.05</v>
      </c>
      <c r="I15" s="12"/>
      <c r="J15" s="12">
        <f>H15*B13</f>
        <v>49992.75</v>
      </c>
      <c r="K15" s="14"/>
    </row>
    <row r="16" spans="1:11" x14ac:dyDescent="0.25">
      <c r="A16" s="8"/>
      <c r="B16" s="8"/>
      <c r="C16" s="10"/>
      <c r="D16" s="11"/>
      <c r="E16" s="12"/>
      <c r="F16" s="12"/>
      <c r="G16" s="14"/>
      <c r="H16" s="11"/>
      <c r="I16" s="12"/>
      <c r="J16" s="12"/>
      <c r="K16" s="14"/>
    </row>
    <row r="17" spans="1:11" x14ac:dyDescent="0.25">
      <c r="A17" s="8"/>
      <c r="B17" s="8"/>
      <c r="C17" s="10"/>
      <c r="D17" s="11"/>
      <c r="E17" s="12"/>
      <c r="F17" s="12"/>
      <c r="G17" s="14"/>
      <c r="H17" s="11"/>
      <c r="I17" s="12"/>
      <c r="J17" s="12"/>
      <c r="K17" s="14"/>
    </row>
    <row r="18" spans="1:11" ht="15.75" thickBot="1" x14ac:dyDescent="0.3">
      <c r="A18" s="8"/>
      <c r="B18" s="8"/>
      <c r="C18" s="10"/>
      <c r="D18" s="15"/>
      <c r="E18" s="16"/>
      <c r="F18" s="16"/>
      <c r="G18" s="17"/>
      <c r="H18" s="15"/>
      <c r="I18" s="16"/>
      <c r="J18" s="16"/>
      <c r="K18" s="17"/>
    </row>
    <row r="19" spans="1:11" x14ac:dyDescent="0.25">
      <c r="A19" s="25" t="s">
        <v>23</v>
      </c>
      <c r="B19" s="25"/>
      <c r="C19" s="25"/>
      <c r="D19" s="40"/>
      <c r="E19" s="40"/>
      <c r="F19" s="18">
        <f>SUM(F12:F18)</f>
        <v>458036.1</v>
      </c>
      <c r="G19" s="22">
        <f>SUM(G13:G18)</f>
        <v>25553.550000000003</v>
      </c>
      <c r="H19" s="20"/>
      <c r="I19" s="20"/>
      <c r="J19" s="18">
        <f>SUM(J12:J18)</f>
        <v>181264.19999999998</v>
      </c>
      <c r="K19" s="22">
        <f>SUM(K13:K18)</f>
        <v>8925</v>
      </c>
    </row>
    <row r="20" spans="1:11" ht="15" customHeight="1" x14ac:dyDescent="0.25">
      <c r="A20" s="41" t="s">
        <v>38</v>
      </c>
      <c r="B20" s="42"/>
      <c r="C20" s="42"/>
      <c r="D20" s="42"/>
      <c r="E20" s="42"/>
      <c r="F20" s="43"/>
      <c r="G20" s="21">
        <f>G19*12</f>
        <v>306642.60000000003</v>
      </c>
      <c r="H20" s="20"/>
      <c r="I20" s="20"/>
      <c r="J20" s="20"/>
      <c r="K20" s="21">
        <f>K13*12</f>
        <v>107100</v>
      </c>
    </row>
    <row r="21" spans="1:11" x14ac:dyDescent="0.25">
      <c r="A21" s="25" t="s">
        <v>24</v>
      </c>
      <c r="B21" s="25"/>
      <c r="C21" s="25"/>
      <c r="D21" s="25"/>
      <c r="E21" s="25"/>
      <c r="F21" s="26">
        <f>F19+G20</f>
        <v>764678.7</v>
      </c>
      <c r="G21" s="26"/>
      <c r="H21" s="20"/>
      <c r="I21" s="20"/>
      <c r="J21" s="26">
        <f>J19+K20</f>
        <v>288364.19999999995</v>
      </c>
      <c r="K21" s="26"/>
    </row>
    <row r="22" spans="1:11" ht="25.5" customHeight="1" x14ac:dyDescent="0.25">
      <c r="A22" s="25" t="s">
        <v>25</v>
      </c>
      <c r="B22" s="25"/>
      <c r="C22" s="25"/>
      <c r="D22" s="25"/>
      <c r="E22" s="25"/>
      <c r="F22" s="26"/>
      <c r="G22" s="26"/>
      <c r="H22" s="20"/>
      <c r="I22" s="20"/>
      <c r="J22" s="26"/>
      <c r="K22" s="26"/>
    </row>
  </sheetData>
  <mergeCells count="12">
    <mergeCell ref="D3:K4"/>
    <mergeCell ref="A22:E22"/>
    <mergeCell ref="F21:G22"/>
    <mergeCell ref="J21:K22"/>
    <mergeCell ref="D6:G7"/>
    <mergeCell ref="H6:K7"/>
    <mergeCell ref="A8:A11"/>
    <mergeCell ref="B8:B11"/>
    <mergeCell ref="C8:C11"/>
    <mergeCell ref="A19:E19"/>
    <mergeCell ref="A20:F20"/>
    <mergeCell ref="A21:E21"/>
  </mergeCells>
  <printOptions horizontalCentered="1"/>
  <pageMargins left="0.15" right="0.15" top="0.75" bottom="0.25" header="0" footer="0"/>
  <pageSetup paperSize="5"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10" zoomScaleNormal="100" zoomScaleSheetLayoutView="100" workbookViewId="0">
      <selection activeCell="A24" sqref="A24:XFD35"/>
    </sheetView>
  </sheetViews>
  <sheetFormatPr defaultRowHeight="15" x14ac:dyDescent="0.25"/>
  <cols>
    <col min="1" max="1" width="21.7109375" customWidth="1"/>
    <col min="2" max="2" width="10" customWidth="1"/>
    <col min="3" max="3" width="9.42578125" customWidth="1"/>
    <col min="4" max="11" width="16.28515625" customWidth="1"/>
  </cols>
  <sheetData>
    <row r="1" spans="1:11" ht="15.75" customHeight="1" x14ac:dyDescent="0.25">
      <c r="A1" s="1" t="s">
        <v>27</v>
      </c>
    </row>
    <row r="2" spans="1:11" x14ac:dyDescent="0.25">
      <c r="A2" t="s">
        <v>28</v>
      </c>
    </row>
    <row r="3" spans="1:11" ht="15" customHeight="1" x14ac:dyDescent="0.25">
      <c r="D3" s="24" t="s">
        <v>41</v>
      </c>
      <c r="E3" s="24"/>
      <c r="F3" s="24"/>
      <c r="G3" s="24"/>
      <c r="H3" s="24"/>
      <c r="I3" s="24"/>
      <c r="J3" s="24"/>
      <c r="K3" s="24"/>
    </row>
    <row r="4" spans="1:11" ht="52.5" customHeight="1" x14ac:dyDescent="0.25">
      <c r="D4" s="24"/>
      <c r="E4" s="24"/>
      <c r="F4" s="24"/>
      <c r="G4" s="24"/>
      <c r="H4" s="24"/>
      <c r="I4" s="24"/>
      <c r="J4" s="24"/>
      <c r="K4" s="24"/>
    </row>
    <row r="5" spans="1:11" ht="15.75" thickBot="1" x14ac:dyDescent="0.3"/>
    <row r="6" spans="1:11" x14ac:dyDescent="0.25">
      <c r="D6" s="27" t="s">
        <v>37</v>
      </c>
      <c r="E6" s="28"/>
      <c r="F6" s="28"/>
      <c r="G6" s="29"/>
      <c r="H6" s="27" t="s">
        <v>35</v>
      </c>
      <c r="I6" s="33"/>
      <c r="J6" s="33"/>
      <c r="K6" s="34"/>
    </row>
    <row r="7" spans="1:11" x14ac:dyDescent="0.25">
      <c r="D7" s="30"/>
      <c r="E7" s="31"/>
      <c r="F7" s="31"/>
      <c r="G7" s="32"/>
      <c r="H7" s="35"/>
      <c r="I7" s="36"/>
      <c r="J7" s="36"/>
      <c r="K7" s="37"/>
    </row>
    <row r="8" spans="1:11" ht="63.75" x14ac:dyDescent="0.25">
      <c r="A8" s="38" t="s">
        <v>0</v>
      </c>
      <c r="B8" s="38" t="s">
        <v>1</v>
      </c>
      <c r="C8" s="39" t="s">
        <v>2</v>
      </c>
      <c r="D8" s="2" t="s">
        <v>3</v>
      </c>
      <c r="E8" s="3" t="s">
        <v>5</v>
      </c>
      <c r="F8" s="3" t="s">
        <v>6</v>
      </c>
      <c r="G8" s="4" t="s">
        <v>9</v>
      </c>
      <c r="H8" s="2" t="s">
        <v>3</v>
      </c>
      <c r="I8" s="3" t="s">
        <v>5</v>
      </c>
      <c r="J8" s="3" t="s">
        <v>6</v>
      </c>
      <c r="K8" s="4" t="s">
        <v>9</v>
      </c>
    </row>
    <row r="9" spans="1:11" ht="38.25" x14ac:dyDescent="0.25">
      <c r="A9" s="38"/>
      <c r="B9" s="38"/>
      <c r="C9" s="39"/>
      <c r="D9" s="2" t="s">
        <v>4</v>
      </c>
      <c r="E9" s="3" t="s">
        <v>4</v>
      </c>
      <c r="F9" s="3" t="s">
        <v>7</v>
      </c>
      <c r="G9" s="4" t="s">
        <v>10</v>
      </c>
      <c r="H9" s="2" t="s">
        <v>4</v>
      </c>
      <c r="I9" s="3" t="s">
        <v>4</v>
      </c>
      <c r="J9" s="3" t="s">
        <v>7</v>
      </c>
      <c r="K9" s="4" t="s">
        <v>10</v>
      </c>
    </row>
    <row r="10" spans="1:11" ht="25.5" x14ac:dyDescent="0.25">
      <c r="A10" s="38"/>
      <c r="B10" s="38"/>
      <c r="C10" s="39"/>
      <c r="D10" s="5"/>
      <c r="E10" s="6"/>
      <c r="F10" s="3" t="s">
        <v>8</v>
      </c>
      <c r="G10" s="4"/>
      <c r="H10" s="5"/>
      <c r="I10" s="6"/>
      <c r="J10" s="3" t="s">
        <v>8</v>
      </c>
      <c r="K10" s="4"/>
    </row>
    <row r="11" spans="1:11" x14ac:dyDescent="0.25">
      <c r="A11" s="38"/>
      <c r="B11" s="38"/>
      <c r="C11" s="39"/>
      <c r="D11" s="5"/>
      <c r="E11" s="6"/>
      <c r="F11" s="3"/>
      <c r="G11" s="7"/>
      <c r="H11" s="5"/>
      <c r="I11" s="6"/>
      <c r="J11" s="3"/>
      <c r="K11" s="7"/>
    </row>
    <row r="12" spans="1:11" x14ac:dyDescent="0.25">
      <c r="A12" s="8" t="s">
        <v>11</v>
      </c>
      <c r="B12" s="9">
        <v>255</v>
      </c>
      <c r="C12" s="10" t="s">
        <v>12</v>
      </c>
      <c r="D12" s="11">
        <v>254.59</v>
      </c>
      <c r="E12" s="9" t="s">
        <v>14</v>
      </c>
      <c r="F12" s="12">
        <f>D12*B12</f>
        <v>64920.450000000004</v>
      </c>
      <c r="G12" s="13" t="s">
        <v>14</v>
      </c>
      <c r="H12" s="11">
        <v>0</v>
      </c>
      <c r="I12" s="9" t="s">
        <v>14</v>
      </c>
      <c r="J12" s="12">
        <v>0</v>
      </c>
      <c r="K12" s="13" t="s">
        <v>14</v>
      </c>
    </row>
    <row r="13" spans="1:11" x14ac:dyDescent="0.25">
      <c r="A13" s="8" t="s">
        <v>16</v>
      </c>
      <c r="B13" s="9">
        <v>255</v>
      </c>
      <c r="C13" s="10" t="s">
        <v>12</v>
      </c>
      <c r="D13" s="11">
        <v>0.99</v>
      </c>
      <c r="E13" s="12">
        <v>37.99</v>
      </c>
      <c r="F13" s="12">
        <f>D13*B13</f>
        <v>252.45</v>
      </c>
      <c r="G13" s="14">
        <f>E13*B13</f>
        <v>9687.4500000000007</v>
      </c>
      <c r="H13" s="11">
        <v>0</v>
      </c>
      <c r="I13" s="12">
        <v>50</v>
      </c>
      <c r="J13" s="12">
        <v>0</v>
      </c>
      <c r="K13" s="14">
        <f>I13*B13</f>
        <v>12750</v>
      </c>
    </row>
    <row r="14" spans="1:11" x14ac:dyDescent="0.25">
      <c r="A14" s="8" t="s">
        <v>19</v>
      </c>
      <c r="B14" s="9">
        <v>1</v>
      </c>
      <c r="C14" s="10" t="s">
        <v>20</v>
      </c>
      <c r="D14" s="11">
        <v>7165.5</v>
      </c>
      <c r="E14" s="12" t="s">
        <v>21</v>
      </c>
      <c r="F14" s="12">
        <f>D14*B14</f>
        <v>7165.5</v>
      </c>
      <c r="G14" s="14" t="s">
        <v>22</v>
      </c>
      <c r="H14" s="11">
        <v>0</v>
      </c>
      <c r="I14" s="12" t="s">
        <v>21</v>
      </c>
      <c r="J14" s="12">
        <v>0</v>
      </c>
      <c r="K14" s="14" t="s">
        <v>22</v>
      </c>
    </row>
    <row r="15" spans="1:11" x14ac:dyDescent="0.25">
      <c r="A15" s="8" t="s">
        <v>34</v>
      </c>
      <c r="B15" s="8"/>
      <c r="C15" s="10"/>
      <c r="D15" s="11">
        <v>37485</v>
      </c>
      <c r="E15" s="12"/>
      <c r="F15" s="12">
        <f>D15*B14</f>
        <v>37485</v>
      </c>
      <c r="G15" s="14"/>
      <c r="H15" s="11"/>
      <c r="I15" s="12"/>
      <c r="J15" s="12"/>
      <c r="K15" s="14"/>
    </row>
    <row r="16" spans="1:11" x14ac:dyDescent="0.25">
      <c r="A16" s="8"/>
      <c r="B16" s="8"/>
      <c r="C16" s="10"/>
      <c r="D16" s="11"/>
      <c r="E16" s="12"/>
      <c r="F16" s="12"/>
      <c r="G16" s="14"/>
      <c r="H16" s="11"/>
      <c r="I16" s="12"/>
      <c r="J16" s="12"/>
      <c r="K16" s="14"/>
    </row>
    <row r="17" spans="1:11" x14ac:dyDescent="0.25">
      <c r="A17" s="8"/>
      <c r="B17" s="8"/>
      <c r="C17" s="10"/>
      <c r="D17" s="11"/>
      <c r="E17" s="12"/>
      <c r="F17" s="12"/>
      <c r="G17" s="14"/>
      <c r="H17" s="11"/>
      <c r="I17" s="12"/>
      <c r="J17" s="12"/>
      <c r="K17" s="14"/>
    </row>
    <row r="18" spans="1:11" ht="15.75" thickBot="1" x14ac:dyDescent="0.3">
      <c r="A18" s="8"/>
      <c r="B18" s="8"/>
      <c r="C18" s="10"/>
      <c r="D18" s="15"/>
      <c r="E18" s="16"/>
      <c r="F18" s="16"/>
      <c r="G18" s="17"/>
      <c r="H18" s="15"/>
      <c r="I18" s="16"/>
      <c r="J18" s="16"/>
      <c r="K18" s="17"/>
    </row>
    <row r="19" spans="1:11" x14ac:dyDescent="0.25">
      <c r="A19" s="25" t="s">
        <v>23</v>
      </c>
      <c r="B19" s="25"/>
      <c r="C19" s="25"/>
      <c r="D19" s="40"/>
      <c r="E19" s="40"/>
      <c r="F19" s="18">
        <f>SUM(F12:F18)</f>
        <v>109823.4</v>
      </c>
      <c r="G19" s="22">
        <f>SUM(G13:G18)</f>
        <v>9687.4500000000007</v>
      </c>
      <c r="H19" s="20"/>
      <c r="I19" s="20"/>
      <c r="J19" s="18">
        <f>SUM(J12:J18)</f>
        <v>0</v>
      </c>
      <c r="K19" s="22">
        <f>SUM(K13:K18)</f>
        <v>12750</v>
      </c>
    </row>
    <row r="20" spans="1:11" ht="15" customHeight="1" x14ac:dyDescent="0.25">
      <c r="A20" s="41" t="s">
        <v>38</v>
      </c>
      <c r="B20" s="42"/>
      <c r="C20" s="42"/>
      <c r="D20" s="42"/>
      <c r="E20" s="42"/>
      <c r="F20" s="43"/>
      <c r="G20" s="21">
        <f>G19*12</f>
        <v>116249.40000000001</v>
      </c>
      <c r="H20" s="20"/>
      <c r="I20" s="20"/>
      <c r="J20" s="20"/>
      <c r="K20" s="21">
        <f>K19*12</f>
        <v>153000</v>
      </c>
    </row>
    <row r="21" spans="1:11" x14ac:dyDescent="0.25">
      <c r="A21" s="25" t="s">
        <v>24</v>
      </c>
      <c r="B21" s="25"/>
      <c r="C21" s="25"/>
      <c r="D21" s="25"/>
      <c r="E21" s="25"/>
      <c r="F21" s="26">
        <f>F19+G20</f>
        <v>226072.8</v>
      </c>
      <c r="G21" s="26"/>
      <c r="H21" s="20"/>
      <c r="I21" s="20"/>
      <c r="J21" s="26">
        <f>J19+K20</f>
        <v>153000</v>
      </c>
      <c r="K21" s="26"/>
    </row>
    <row r="22" spans="1:11" ht="25.5" customHeight="1" x14ac:dyDescent="0.25">
      <c r="A22" s="25" t="s">
        <v>25</v>
      </c>
      <c r="B22" s="25"/>
      <c r="C22" s="25"/>
      <c r="D22" s="25"/>
      <c r="E22" s="25"/>
      <c r="F22" s="26"/>
      <c r="G22" s="26"/>
      <c r="H22" s="20"/>
      <c r="I22" s="20"/>
      <c r="J22" s="26"/>
      <c r="K22" s="26"/>
    </row>
  </sheetData>
  <mergeCells count="12">
    <mergeCell ref="A19:E19"/>
    <mergeCell ref="A20:F20"/>
    <mergeCell ref="A21:E21"/>
    <mergeCell ref="F21:G22"/>
    <mergeCell ref="J21:K22"/>
    <mergeCell ref="A22:E22"/>
    <mergeCell ref="D3:K4"/>
    <mergeCell ref="D6:G7"/>
    <mergeCell ref="H6:K7"/>
    <mergeCell ref="A8:A11"/>
    <mergeCell ref="B8:B11"/>
    <mergeCell ref="C8:C11"/>
  </mergeCells>
  <printOptions horizontalCentered="1"/>
  <pageMargins left="0.15" right="0.15" top="0.75" bottom="0.25" header="0" footer="0"/>
  <pageSetup paperSize="5"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4" zoomScaleNormal="100" zoomScaleSheetLayoutView="100" workbookViewId="0">
      <selection activeCell="A24" sqref="A24:XFD29"/>
    </sheetView>
  </sheetViews>
  <sheetFormatPr defaultRowHeight="15" x14ac:dyDescent="0.25"/>
  <cols>
    <col min="1" max="1" width="21.7109375" customWidth="1"/>
    <col min="2" max="2" width="10" customWidth="1"/>
    <col min="3" max="3" width="9.42578125" customWidth="1"/>
    <col min="4" max="11" width="16.28515625" customWidth="1"/>
  </cols>
  <sheetData>
    <row r="1" spans="1:11" ht="15.75" customHeight="1" x14ac:dyDescent="0.25">
      <c r="A1" s="1" t="s">
        <v>27</v>
      </c>
    </row>
    <row r="2" spans="1:11" x14ac:dyDescent="0.25">
      <c r="A2" t="s">
        <v>28</v>
      </c>
    </row>
    <row r="3" spans="1:11" ht="15" customHeight="1" x14ac:dyDescent="0.25">
      <c r="D3" s="24" t="s">
        <v>41</v>
      </c>
      <c r="E3" s="24"/>
      <c r="F3" s="24"/>
      <c r="G3" s="24"/>
      <c r="H3" s="24"/>
      <c r="I3" s="24"/>
      <c r="J3" s="24"/>
      <c r="K3" s="24"/>
    </row>
    <row r="4" spans="1:11" ht="49.5" customHeight="1" x14ac:dyDescent="0.25">
      <c r="D4" s="24"/>
      <c r="E4" s="24"/>
      <c r="F4" s="24"/>
      <c r="G4" s="24"/>
      <c r="H4" s="24"/>
      <c r="I4" s="24"/>
      <c r="J4" s="24"/>
      <c r="K4" s="24"/>
    </row>
    <row r="5" spans="1:11" ht="15.75" thickBot="1" x14ac:dyDescent="0.3"/>
    <row r="6" spans="1:11" x14ac:dyDescent="0.25">
      <c r="D6" s="27" t="s">
        <v>30</v>
      </c>
      <c r="E6" s="28"/>
      <c r="F6" s="28"/>
      <c r="G6" s="29"/>
      <c r="H6" s="27" t="s">
        <v>31</v>
      </c>
      <c r="I6" s="33"/>
      <c r="J6" s="33"/>
      <c r="K6" s="34"/>
    </row>
    <row r="7" spans="1:11" x14ac:dyDescent="0.25">
      <c r="D7" s="30"/>
      <c r="E7" s="31"/>
      <c r="F7" s="31"/>
      <c r="G7" s="32"/>
      <c r="H7" s="35"/>
      <c r="I7" s="36"/>
      <c r="J7" s="36"/>
      <c r="K7" s="37"/>
    </row>
    <row r="8" spans="1:11" ht="63.75" x14ac:dyDescent="0.25">
      <c r="A8" s="38" t="s">
        <v>0</v>
      </c>
      <c r="B8" s="38" t="s">
        <v>1</v>
      </c>
      <c r="C8" s="39" t="s">
        <v>2</v>
      </c>
      <c r="D8" s="2" t="s">
        <v>3</v>
      </c>
      <c r="E8" s="3" t="s">
        <v>5</v>
      </c>
      <c r="F8" s="3" t="s">
        <v>6</v>
      </c>
      <c r="G8" s="4" t="s">
        <v>9</v>
      </c>
      <c r="H8" s="2" t="s">
        <v>3</v>
      </c>
      <c r="I8" s="3" t="s">
        <v>5</v>
      </c>
      <c r="J8" s="3" t="s">
        <v>6</v>
      </c>
      <c r="K8" s="4" t="s">
        <v>9</v>
      </c>
    </row>
    <row r="9" spans="1:11" ht="38.25" x14ac:dyDescent="0.25">
      <c r="A9" s="38"/>
      <c r="B9" s="38"/>
      <c r="C9" s="39"/>
      <c r="D9" s="2" t="s">
        <v>4</v>
      </c>
      <c r="E9" s="3" t="s">
        <v>4</v>
      </c>
      <c r="F9" s="3" t="s">
        <v>7</v>
      </c>
      <c r="G9" s="4" t="s">
        <v>10</v>
      </c>
      <c r="H9" s="2" t="s">
        <v>4</v>
      </c>
      <c r="I9" s="3" t="s">
        <v>4</v>
      </c>
      <c r="J9" s="3" t="s">
        <v>7</v>
      </c>
      <c r="K9" s="4" t="s">
        <v>10</v>
      </c>
    </row>
    <row r="10" spans="1:11" ht="25.5" x14ac:dyDescent="0.25">
      <c r="A10" s="38"/>
      <c r="B10" s="38"/>
      <c r="C10" s="39"/>
      <c r="D10" s="5"/>
      <c r="E10" s="6"/>
      <c r="F10" s="3" t="s">
        <v>8</v>
      </c>
      <c r="G10" s="4"/>
      <c r="H10" s="5"/>
      <c r="I10" s="6"/>
      <c r="J10" s="3" t="s">
        <v>8</v>
      </c>
      <c r="K10" s="4"/>
    </row>
    <row r="11" spans="1:11" x14ac:dyDescent="0.25">
      <c r="A11" s="38"/>
      <c r="B11" s="38"/>
      <c r="C11" s="39"/>
      <c r="D11" s="5"/>
      <c r="E11" s="6"/>
      <c r="F11" s="3"/>
      <c r="G11" s="7"/>
      <c r="H11" s="5"/>
      <c r="I11" s="6"/>
      <c r="J11" s="3"/>
      <c r="K11" s="7"/>
    </row>
    <row r="12" spans="1:11" x14ac:dyDescent="0.25">
      <c r="A12" s="8" t="s">
        <v>11</v>
      </c>
      <c r="B12" s="9">
        <v>255</v>
      </c>
      <c r="C12" s="10" t="s">
        <v>12</v>
      </c>
      <c r="D12" s="11">
        <v>411.75</v>
      </c>
      <c r="E12" s="9" t="s">
        <v>14</v>
      </c>
      <c r="F12" s="12">
        <f>D12*B12</f>
        <v>104996.25</v>
      </c>
      <c r="G12" s="13" t="s">
        <v>14</v>
      </c>
      <c r="H12" s="11">
        <v>265.02</v>
      </c>
      <c r="I12" s="9" t="s">
        <v>14</v>
      </c>
      <c r="J12" s="12">
        <f>H12*B12</f>
        <v>67580.099999999991</v>
      </c>
      <c r="K12" s="13" t="s">
        <v>14</v>
      </c>
    </row>
    <row r="13" spans="1:11" x14ac:dyDescent="0.25">
      <c r="A13" s="8" t="s">
        <v>16</v>
      </c>
      <c r="B13" s="9">
        <v>255</v>
      </c>
      <c r="C13" s="10" t="s">
        <v>12</v>
      </c>
      <c r="D13" s="11" t="s">
        <v>17</v>
      </c>
      <c r="E13" s="12">
        <v>55</v>
      </c>
      <c r="F13" s="12" t="s">
        <v>17</v>
      </c>
      <c r="G13" s="14">
        <f>E13*B13</f>
        <v>14025</v>
      </c>
      <c r="H13" s="11" t="s">
        <v>17</v>
      </c>
      <c r="I13" s="12">
        <v>39.99</v>
      </c>
      <c r="K13" s="12">
        <f>I13*B13</f>
        <v>10197.450000000001</v>
      </c>
    </row>
    <row r="14" spans="1:11" x14ac:dyDescent="0.25">
      <c r="A14" s="8" t="s">
        <v>19</v>
      </c>
      <c r="B14" s="9">
        <v>1</v>
      </c>
      <c r="C14" s="10" t="s">
        <v>20</v>
      </c>
      <c r="D14" s="11" t="s">
        <v>15</v>
      </c>
      <c r="E14" s="12">
        <v>10</v>
      </c>
      <c r="F14" s="12" t="s">
        <v>15</v>
      </c>
      <c r="G14" s="14">
        <f>E14*B13</f>
        <v>2550</v>
      </c>
      <c r="H14" s="11" t="s">
        <v>15</v>
      </c>
      <c r="I14" s="12">
        <v>750</v>
      </c>
      <c r="J14" s="12" t="s">
        <v>15</v>
      </c>
      <c r="K14" s="14">
        <f>I14*B14</f>
        <v>750</v>
      </c>
    </row>
    <row r="15" spans="1:11" x14ac:dyDescent="0.25">
      <c r="A15" s="8" t="s">
        <v>34</v>
      </c>
      <c r="B15" s="8"/>
      <c r="C15" s="10"/>
      <c r="D15" s="11">
        <v>1600</v>
      </c>
      <c r="E15" s="12"/>
      <c r="F15" s="12">
        <v>1600</v>
      </c>
      <c r="G15" s="14"/>
      <c r="H15" s="11">
        <v>18.920000000000002</v>
      </c>
      <c r="J15" s="12">
        <f>H15*B13</f>
        <v>4824.6000000000004</v>
      </c>
    </row>
    <row r="16" spans="1:11" x14ac:dyDescent="0.25">
      <c r="A16" s="8"/>
      <c r="B16" s="8"/>
      <c r="C16" s="10"/>
      <c r="D16" s="23" t="s">
        <v>40</v>
      </c>
      <c r="E16" s="12"/>
      <c r="F16" s="12"/>
      <c r="G16" s="14"/>
      <c r="H16" s="11">
        <v>75.73</v>
      </c>
      <c r="I16" s="12"/>
      <c r="J16" s="12">
        <f>H16*B13</f>
        <v>19311.150000000001</v>
      </c>
      <c r="K16" s="14"/>
    </row>
    <row r="17" spans="1:11" x14ac:dyDescent="0.25">
      <c r="A17" s="8"/>
      <c r="B17" s="8"/>
      <c r="C17" s="10"/>
      <c r="D17" s="11"/>
      <c r="E17" s="12"/>
      <c r="F17" s="12"/>
      <c r="G17" s="14"/>
      <c r="H17" s="11">
        <v>1800</v>
      </c>
      <c r="I17" s="12"/>
      <c r="J17" s="12">
        <f>H17*B14</f>
        <v>1800</v>
      </c>
      <c r="K17" s="14"/>
    </row>
    <row r="18" spans="1:11" ht="15.75" thickBot="1" x14ac:dyDescent="0.3">
      <c r="A18" s="8"/>
      <c r="B18" s="8"/>
      <c r="C18" s="10"/>
      <c r="D18" s="15"/>
      <c r="E18" s="16"/>
      <c r="F18" s="16"/>
      <c r="G18" s="17"/>
      <c r="H18" s="15"/>
      <c r="I18" s="16"/>
      <c r="J18" s="16"/>
      <c r="K18" s="17"/>
    </row>
    <row r="19" spans="1:11" x14ac:dyDescent="0.25">
      <c r="A19" s="25" t="s">
        <v>23</v>
      </c>
      <c r="B19" s="25"/>
      <c r="C19" s="25"/>
      <c r="D19" s="40"/>
      <c r="E19" s="40"/>
      <c r="F19" s="18">
        <f>SUM(F12:F18)</f>
        <v>106596.25</v>
      </c>
      <c r="G19" s="22">
        <f>SUM(G13:G18)</f>
        <v>16575</v>
      </c>
      <c r="H19" s="20"/>
      <c r="I19" s="20"/>
      <c r="J19" s="18">
        <f>SUM(J12:J18)</f>
        <v>93515.85</v>
      </c>
      <c r="K19" s="22">
        <f>SUM(K13:K18)</f>
        <v>10947.45</v>
      </c>
    </row>
    <row r="20" spans="1:11" ht="15" customHeight="1" x14ac:dyDescent="0.25">
      <c r="A20" s="41" t="s">
        <v>38</v>
      </c>
      <c r="B20" s="42"/>
      <c r="C20" s="42"/>
      <c r="D20" s="42"/>
      <c r="E20" s="42"/>
      <c r="F20" s="43"/>
      <c r="G20" s="21">
        <f>G19*12</f>
        <v>198900</v>
      </c>
      <c r="H20" s="20"/>
      <c r="I20" s="20"/>
      <c r="J20" s="20"/>
      <c r="K20" s="21">
        <f>K19*12</f>
        <v>131369.40000000002</v>
      </c>
    </row>
    <row r="21" spans="1:11" x14ac:dyDescent="0.25">
      <c r="A21" s="25" t="s">
        <v>24</v>
      </c>
      <c r="B21" s="25"/>
      <c r="C21" s="25"/>
      <c r="D21" s="25"/>
      <c r="E21" s="25"/>
      <c r="F21" s="26">
        <f>F19+G20</f>
        <v>305496.25</v>
      </c>
      <c r="G21" s="26"/>
      <c r="H21" s="20"/>
      <c r="I21" s="20"/>
      <c r="J21" s="26">
        <f>J19+K20</f>
        <v>224885.25000000003</v>
      </c>
      <c r="K21" s="26"/>
    </row>
    <row r="22" spans="1:11" ht="25.5" customHeight="1" x14ac:dyDescent="0.25">
      <c r="A22" s="25" t="s">
        <v>25</v>
      </c>
      <c r="B22" s="25"/>
      <c r="C22" s="25"/>
      <c r="D22" s="25"/>
      <c r="E22" s="25"/>
      <c r="F22" s="26"/>
      <c r="G22" s="26"/>
      <c r="H22" s="20"/>
      <c r="I22" s="20"/>
      <c r="J22" s="26"/>
      <c r="K22" s="26"/>
    </row>
  </sheetData>
  <mergeCells count="12">
    <mergeCell ref="A19:E19"/>
    <mergeCell ref="A20:F20"/>
    <mergeCell ref="A21:E21"/>
    <mergeCell ref="F21:G22"/>
    <mergeCell ref="J21:K22"/>
    <mergeCell ref="A22:E22"/>
    <mergeCell ref="D3:K4"/>
    <mergeCell ref="D6:G7"/>
    <mergeCell ref="H6:K7"/>
    <mergeCell ref="A8:A11"/>
    <mergeCell ref="B8:B11"/>
    <mergeCell ref="C8:C11"/>
  </mergeCells>
  <printOptions horizontalCentered="1"/>
  <pageMargins left="0.15" right="0.15" top="0.75" bottom="0.25" header="0" footer="0"/>
  <pageSetup paperSize="5"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4" zoomScaleNormal="100" zoomScaleSheetLayoutView="100" workbookViewId="0">
      <selection activeCell="A24" sqref="A24:XFD29"/>
    </sheetView>
  </sheetViews>
  <sheetFormatPr defaultRowHeight="15" x14ac:dyDescent="0.25"/>
  <cols>
    <col min="1" max="1" width="21.7109375" customWidth="1"/>
    <col min="2" max="2" width="10" customWidth="1"/>
    <col min="3" max="3" width="9.42578125" customWidth="1"/>
    <col min="4" max="11" width="16.28515625" customWidth="1"/>
  </cols>
  <sheetData>
    <row r="1" spans="1:11" ht="15.75" customHeight="1" x14ac:dyDescent="0.25">
      <c r="A1" s="1" t="s">
        <v>27</v>
      </c>
    </row>
    <row r="2" spans="1:11" x14ac:dyDescent="0.25">
      <c r="A2" t="s">
        <v>28</v>
      </c>
    </row>
    <row r="3" spans="1:11" ht="15" customHeight="1" x14ac:dyDescent="0.25">
      <c r="D3" s="24" t="s">
        <v>41</v>
      </c>
      <c r="E3" s="24"/>
      <c r="F3" s="24"/>
      <c r="G3" s="24"/>
      <c r="H3" s="24"/>
      <c r="I3" s="24"/>
      <c r="J3" s="24"/>
      <c r="K3" s="24"/>
    </row>
    <row r="4" spans="1:11" ht="55.5" customHeight="1" x14ac:dyDescent="0.25">
      <c r="D4" s="24"/>
      <c r="E4" s="24"/>
      <c r="F4" s="24"/>
      <c r="G4" s="24"/>
      <c r="H4" s="24"/>
      <c r="I4" s="24"/>
      <c r="J4" s="24"/>
      <c r="K4" s="24"/>
    </row>
    <row r="5" spans="1:11" ht="15.75" thickBot="1" x14ac:dyDescent="0.3"/>
    <row r="6" spans="1:11" x14ac:dyDescent="0.25">
      <c r="D6" s="27" t="s">
        <v>33</v>
      </c>
      <c r="E6" s="28"/>
      <c r="F6" s="28"/>
      <c r="G6" s="29"/>
      <c r="H6" s="27" t="s">
        <v>36</v>
      </c>
      <c r="I6" s="33"/>
      <c r="J6" s="33"/>
      <c r="K6" s="34"/>
    </row>
    <row r="7" spans="1:11" x14ac:dyDescent="0.25">
      <c r="D7" s="30"/>
      <c r="E7" s="31"/>
      <c r="F7" s="31"/>
      <c r="G7" s="32"/>
      <c r="H7" s="35"/>
      <c r="I7" s="36"/>
      <c r="J7" s="36"/>
      <c r="K7" s="37"/>
    </row>
    <row r="8" spans="1:11" ht="63.75" x14ac:dyDescent="0.25">
      <c r="A8" s="38" t="s">
        <v>0</v>
      </c>
      <c r="B8" s="38" t="s">
        <v>1</v>
      </c>
      <c r="C8" s="39" t="s">
        <v>2</v>
      </c>
      <c r="D8" s="2" t="s">
        <v>3</v>
      </c>
      <c r="E8" s="3" t="s">
        <v>5</v>
      </c>
      <c r="F8" s="3" t="s">
        <v>6</v>
      </c>
      <c r="G8" s="4" t="s">
        <v>9</v>
      </c>
      <c r="H8" s="2" t="s">
        <v>3</v>
      </c>
      <c r="I8" s="3" t="s">
        <v>5</v>
      </c>
      <c r="J8" s="3" t="s">
        <v>6</v>
      </c>
      <c r="K8" s="4" t="s">
        <v>9</v>
      </c>
    </row>
    <row r="9" spans="1:11" ht="38.25" x14ac:dyDescent="0.25">
      <c r="A9" s="38"/>
      <c r="B9" s="38"/>
      <c r="C9" s="39"/>
      <c r="D9" s="2" t="s">
        <v>4</v>
      </c>
      <c r="E9" s="3" t="s">
        <v>4</v>
      </c>
      <c r="F9" s="3" t="s">
        <v>7</v>
      </c>
      <c r="G9" s="4" t="s">
        <v>10</v>
      </c>
      <c r="H9" s="2" t="s">
        <v>4</v>
      </c>
      <c r="I9" s="3" t="s">
        <v>4</v>
      </c>
      <c r="J9" s="3" t="s">
        <v>7</v>
      </c>
      <c r="K9" s="4" t="s">
        <v>10</v>
      </c>
    </row>
    <row r="10" spans="1:11" ht="25.5" x14ac:dyDescent="0.25">
      <c r="A10" s="38"/>
      <c r="B10" s="38"/>
      <c r="C10" s="39"/>
      <c r="D10" s="5"/>
      <c r="E10" s="6"/>
      <c r="F10" s="3" t="s">
        <v>8</v>
      </c>
      <c r="G10" s="4"/>
      <c r="H10" s="5"/>
      <c r="I10" s="6"/>
      <c r="J10" s="3" t="s">
        <v>8</v>
      </c>
      <c r="K10" s="4"/>
    </row>
    <row r="11" spans="1:11" x14ac:dyDescent="0.25">
      <c r="A11" s="38"/>
      <c r="B11" s="38"/>
      <c r="C11" s="39"/>
      <c r="D11" s="5"/>
      <c r="E11" s="6"/>
      <c r="F11" s="3"/>
      <c r="G11" s="7"/>
      <c r="H11" s="5"/>
      <c r="I11" s="6"/>
      <c r="J11" s="3"/>
      <c r="K11" s="7"/>
    </row>
    <row r="12" spans="1:11" x14ac:dyDescent="0.25">
      <c r="A12" s="8" t="s">
        <v>11</v>
      </c>
      <c r="B12" s="9">
        <v>255</v>
      </c>
      <c r="C12" s="10" t="s">
        <v>12</v>
      </c>
      <c r="D12" s="11">
        <v>297.17</v>
      </c>
      <c r="E12" s="9" t="s">
        <v>14</v>
      </c>
      <c r="F12" s="12">
        <f>D12*B12</f>
        <v>75778.350000000006</v>
      </c>
      <c r="G12" s="13" t="s">
        <v>14</v>
      </c>
      <c r="H12" s="11">
        <v>0</v>
      </c>
      <c r="I12" s="9" t="s">
        <v>14</v>
      </c>
      <c r="J12" s="12">
        <v>56610</v>
      </c>
      <c r="K12" s="13" t="s">
        <v>14</v>
      </c>
    </row>
    <row r="13" spans="1:11" x14ac:dyDescent="0.25">
      <c r="A13" s="8" t="s">
        <v>16</v>
      </c>
      <c r="B13" s="9">
        <v>255</v>
      </c>
      <c r="C13" s="10" t="s">
        <v>12</v>
      </c>
      <c r="D13" s="11" t="s">
        <v>17</v>
      </c>
      <c r="E13" s="12">
        <v>34.65</v>
      </c>
      <c r="F13" s="12" t="s">
        <v>17</v>
      </c>
      <c r="G13" s="14">
        <f>E13*B13</f>
        <v>8835.75</v>
      </c>
      <c r="H13" s="11">
        <v>0</v>
      </c>
      <c r="I13" s="12">
        <v>29.75</v>
      </c>
      <c r="J13" s="12" t="s">
        <v>17</v>
      </c>
      <c r="K13" s="14">
        <f>I13*B13</f>
        <v>7586.25</v>
      </c>
    </row>
    <row r="14" spans="1:11" x14ac:dyDescent="0.25">
      <c r="A14" s="8" t="s">
        <v>19</v>
      </c>
      <c r="B14" s="9">
        <v>1</v>
      </c>
      <c r="C14" s="10" t="s">
        <v>20</v>
      </c>
      <c r="D14" s="11" t="s">
        <v>15</v>
      </c>
      <c r="E14" s="12" t="s">
        <v>21</v>
      </c>
      <c r="F14" s="12">
        <v>156</v>
      </c>
      <c r="H14" s="11">
        <v>0</v>
      </c>
      <c r="I14" s="12" t="s">
        <v>21</v>
      </c>
      <c r="J14" s="12" t="s">
        <v>15</v>
      </c>
      <c r="K14" s="14" t="s">
        <v>22</v>
      </c>
    </row>
    <row r="15" spans="1:11" x14ac:dyDescent="0.25">
      <c r="A15" s="8" t="s">
        <v>34</v>
      </c>
      <c r="B15" s="8"/>
      <c r="C15" s="10"/>
      <c r="D15" s="11"/>
      <c r="E15" s="12"/>
      <c r="F15" s="14">
        <f>F14*B13</f>
        <v>39780</v>
      </c>
      <c r="G15" s="14"/>
      <c r="H15" s="11">
        <v>27</v>
      </c>
      <c r="I15" s="12"/>
      <c r="J15" s="12">
        <f>H15*B13</f>
        <v>6885</v>
      </c>
      <c r="K15" s="14"/>
    </row>
    <row r="16" spans="1:11" x14ac:dyDescent="0.25">
      <c r="A16" s="8"/>
      <c r="B16" s="8"/>
      <c r="C16" s="10"/>
      <c r="D16" s="11"/>
      <c r="E16" s="12"/>
      <c r="F16" s="12"/>
      <c r="G16" s="14"/>
      <c r="H16" s="11">
        <v>72</v>
      </c>
      <c r="I16" s="12"/>
      <c r="J16" s="12">
        <f>H16*B13</f>
        <v>18360</v>
      </c>
      <c r="K16" s="14"/>
    </row>
    <row r="17" spans="1:11" x14ac:dyDescent="0.25">
      <c r="A17" s="8"/>
      <c r="B17" s="8"/>
      <c r="C17" s="10"/>
      <c r="D17" s="11"/>
      <c r="E17" s="12"/>
      <c r="F17" s="12"/>
      <c r="G17" s="14"/>
      <c r="H17" s="11"/>
      <c r="I17" s="12"/>
      <c r="J17" s="12"/>
      <c r="K17" s="14"/>
    </row>
    <row r="18" spans="1:11" ht="15.75" thickBot="1" x14ac:dyDescent="0.3">
      <c r="A18" s="8"/>
      <c r="B18" s="8"/>
      <c r="C18" s="10"/>
      <c r="D18" s="15"/>
      <c r="E18" s="16"/>
      <c r="F18" s="16"/>
      <c r="G18" s="17"/>
      <c r="H18" s="15"/>
      <c r="I18" s="16"/>
      <c r="J18" s="16"/>
      <c r="K18" s="17"/>
    </row>
    <row r="19" spans="1:11" x14ac:dyDescent="0.25">
      <c r="A19" s="25" t="s">
        <v>23</v>
      </c>
      <c r="B19" s="25"/>
      <c r="C19" s="25"/>
      <c r="D19" s="40"/>
      <c r="E19" s="40"/>
      <c r="F19" s="18">
        <f>SUM(F12:F18)</f>
        <v>115714.35</v>
      </c>
      <c r="G19" s="22">
        <f>SUM(G13:G18)</f>
        <v>8835.75</v>
      </c>
      <c r="H19" s="20"/>
      <c r="I19" s="20"/>
      <c r="J19" s="18">
        <f>SUM(J12:J18)</f>
        <v>81855</v>
      </c>
      <c r="K19" s="22">
        <f>SUM(K13:K18)</f>
        <v>7586.25</v>
      </c>
    </row>
    <row r="20" spans="1:11" ht="15" customHeight="1" x14ac:dyDescent="0.25">
      <c r="A20" s="41" t="s">
        <v>38</v>
      </c>
      <c r="B20" s="42"/>
      <c r="C20" s="42"/>
      <c r="D20" s="42"/>
      <c r="E20" s="42"/>
      <c r="F20" s="43"/>
      <c r="G20" s="21">
        <f>G19*12</f>
        <v>106029</v>
      </c>
      <c r="H20" s="20"/>
      <c r="I20" s="20"/>
      <c r="J20" s="20"/>
      <c r="K20" s="21">
        <f>K19*12</f>
        <v>91035</v>
      </c>
    </row>
    <row r="21" spans="1:11" x14ac:dyDescent="0.25">
      <c r="A21" s="25" t="s">
        <v>24</v>
      </c>
      <c r="B21" s="25"/>
      <c r="C21" s="25"/>
      <c r="D21" s="25"/>
      <c r="E21" s="25"/>
      <c r="F21" s="26">
        <f>F19+G20</f>
        <v>221743.35</v>
      </c>
      <c r="G21" s="26"/>
      <c r="H21" s="20"/>
      <c r="I21" s="20"/>
      <c r="J21" s="26">
        <f>K20+J19</f>
        <v>172890</v>
      </c>
      <c r="K21" s="26"/>
    </row>
    <row r="22" spans="1:11" ht="25.5" customHeight="1" x14ac:dyDescent="0.25">
      <c r="A22" s="25" t="s">
        <v>25</v>
      </c>
      <c r="B22" s="25"/>
      <c r="C22" s="25"/>
      <c r="D22" s="25"/>
      <c r="E22" s="25"/>
      <c r="F22" s="26"/>
      <c r="G22" s="26"/>
      <c r="H22" s="20"/>
      <c r="I22" s="20"/>
      <c r="J22" s="26"/>
      <c r="K22" s="26"/>
    </row>
  </sheetData>
  <mergeCells count="12">
    <mergeCell ref="D3:K4"/>
    <mergeCell ref="D6:G7"/>
    <mergeCell ref="H6:K7"/>
    <mergeCell ref="A8:A11"/>
    <mergeCell ref="B8:B11"/>
    <mergeCell ref="C8:C11"/>
    <mergeCell ref="A19:E19"/>
    <mergeCell ref="A20:F20"/>
    <mergeCell ref="A21:E21"/>
    <mergeCell ref="F21:G22"/>
    <mergeCell ref="J21:K22"/>
    <mergeCell ref="A22:E22"/>
  </mergeCells>
  <printOptions horizontalCentered="1"/>
  <pageMargins left="0.15" right="0.15" top="0.75" bottom="0.25" header="0" footer="0"/>
  <pageSetup paperSize="5"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Normal="100" zoomScaleSheetLayoutView="100" workbookViewId="0">
      <selection activeCell="D3" sqref="D3:K4"/>
    </sheetView>
  </sheetViews>
  <sheetFormatPr defaultRowHeight="15" x14ac:dyDescent="0.25"/>
  <cols>
    <col min="1" max="1" width="21.7109375" customWidth="1"/>
    <col min="2" max="2" width="10" customWidth="1"/>
    <col min="3" max="3" width="9.42578125" customWidth="1"/>
    <col min="4" max="11" width="16.28515625" customWidth="1"/>
  </cols>
  <sheetData>
    <row r="1" spans="1:11" ht="15.75" customHeight="1" x14ac:dyDescent="0.25">
      <c r="A1" s="1" t="s">
        <v>27</v>
      </c>
    </row>
    <row r="2" spans="1:11" x14ac:dyDescent="0.25">
      <c r="A2" t="s">
        <v>28</v>
      </c>
    </row>
    <row r="3" spans="1:11" ht="15" customHeight="1" x14ac:dyDescent="0.25">
      <c r="D3" s="24" t="s">
        <v>41</v>
      </c>
      <c r="E3" s="24"/>
      <c r="F3" s="24"/>
      <c r="G3" s="24"/>
      <c r="H3" s="24"/>
      <c r="I3" s="24"/>
      <c r="J3" s="24"/>
      <c r="K3" s="24"/>
    </row>
    <row r="4" spans="1:11" ht="54.75" customHeight="1" x14ac:dyDescent="0.25">
      <c r="D4" s="24"/>
      <c r="E4" s="24"/>
      <c r="F4" s="24"/>
      <c r="G4" s="24"/>
      <c r="H4" s="24"/>
      <c r="I4" s="24"/>
      <c r="J4" s="24"/>
      <c r="K4" s="24"/>
    </row>
    <row r="5" spans="1:11" ht="15.75" thickBot="1" x14ac:dyDescent="0.3"/>
    <row r="6" spans="1:11" x14ac:dyDescent="0.25">
      <c r="D6" s="27" t="s">
        <v>32</v>
      </c>
      <c r="E6" s="28"/>
      <c r="F6" s="28"/>
      <c r="G6" s="29"/>
      <c r="H6" s="27"/>
      <c r="I6" s="33"/>
      <c r="J6" s="33"/>
      <c r="K6" s="34"/>
    </row>
    <row r="7" spans="1:11" x14ac:dyDescent="0.25">
      <c r="D7" s="30"/>
      <c r="E7" s="31"/>
      <c r="F7" s="31"/>
      <c r="G7" s="32"/>
      <c r="H7" s="35"/>
      <c r="I7" s="36"/>
      <c r="J7" s="36"/>
      <c r="K7" s="37"/>
    </row>
    <row r="8" spans="1:11" ht="63.75" x14ac:dyDescent="0.25">
      <c r="A8" s="38" t="s">
        <v>0</v>
      </c>
      <c r="B8" s="38" t="s">
        <v>1</v>
      </c>
      <c r="C8" s="39" t="s">
        <v>2</v>
      </c>
      <c r="D8" s="2" t="s">
        <v>3</v>
      </c>
      <c r="E8" s="3" t="s">
        <v>5</v>
      </c>
      <c r="F8" s="3" t="s">
        <v>6</v>
      </c>
      <c r="G8" s="4" t="s">
        <v>9</v>
      </c>
      <c r="H8" s="2" t="s">
        <v>3</v>
      </c>
      <c r="I8" s="3" t="s">
        <v>5</v>
      </c>
      <c r="J8" s="3" t="s">
        <v>6</v>
      </c>
      <c r="K8" s="4" t="s">
        <v>9</v>
      </c>
    </row>
    <row r="9" spans="1:11" ht="38.25" x14ac:dyDescent="0.25">
      <c r="A9" s="38"/>
      <c r="B9" s="38"/>
      <c r="C9" s="39"/>
      <c r="D9" s="2" t="s">
        <v>4</v>
      </c>
      <c r="E9" s="3" t="s">
        <v>4</v>
      </c>
      <c r="F9" s="3" t="s">
        <v>7</v>
      </c>
      <c r="G9" s="4" t="s">
        <v>10</v>
      </c>
      <c r="H9" s="2" t="s">
        <v>4</v>
      </c>
      <c r="I9" s="3" t="s">
        <v>4</v>
      </c>
      <c r="J9" s="3" t="s">
        <v>7</v>
      </c>
      <c r="K9" s="4" t="s">
        <v>10</v>
      </c>
    </row>
    <row r="10" spans="1:11" ht="25.5" x14ac:dyDescent="0.25">
      <c r="A10" s="38"/>
      <c r="B10" s="38"/>
      <c r="C10" s="39"/>
      <c r="D10" s="5"/>
      <c r="E10" s="6"/>
      <c r="F10" s="3" t="s">
        <v>8</v>
      </c>
      <c r="G10" s="4"/>
      <c r="H10" s="5"/>
      <c r="I10" s="6"/>
      <c r="J10" s="3" t="s">
        <v>8</v>
      </c>
      <c r="K10" s="4"/>
    </row>
    <row r="11" spans="1:11" x14ac:dyDescent="0.25">
      <c r="A11" s="38"/>
      <c r="B11" s="38"/>
      <c r="C11" s="39"/>
      <c r="D11" s="5"/>
      <c r="E11" s="6"/>
      <c r="F11" s="3"/>
      <c r="G11" s="7"/>
      <c r="H11" s="5"/>
      <c r="I11" s="6"/>
      <c r="J11" s="3"/>
      <c r="K11" s="7"/>
    </row>
    <row r="12" spans="1:11" x14ac:dyDescent="0.25">
      <c r="A12" s="8" t="s">
        <v>11</v>
      </c>
      <c r="B12" s="9">
        <v>255</v>
      </c>
      <c r="C12" s="10" t="s">
        <v>12</v>
      </c>
      <c r="D12" s="11" t="s">
        <v>13</v>
      </c>
      <c r="E12" s="9" t="s">
        <v>14</v>
      </c>
      <c r="F12" s="12" t="s">
        <v>15</v>
      </c>
      <c r="G12" s="13" t="s">
        <v>14</v>
      </c>
      <c r="H12" s="11"/>
      <c r="I12" s="9"/>
      <c r="J12" s="12"/>
      <c r="K12" s="13"/>
    </row>
    <row r="13" spans="1:11" x14ac:dyDescent="0.25">
      <c r="A13" s="8" t="s">
        <v>16</v>
      </c>
      <c r="B13" s="9">
        <v>255</v>
      </c>
      <c r="C13" s="10" t="s">
        <v>12</v>
      </c>
      <c r="D13" s="11" t="s">
        <v>17</v>
      </c>
      <c r="E13" s="12" t="s">
        <v>18</v>
      </c>
      <c r="F13" s="12" t="s">
        <v>17</v>
      </c>
      <c r="G13" s="14" t="s">
        <v>15</v>
      </c>
      <c r="H13" s="11"/>
      <c r="I13" s="12"/>
      <c r="J13" s="12"/>
      <c r="K13" s="14"/>
    </row>
    <row r="14" spans="1:11" x14ac:dyDescent="0.25">
      <c r="A14" s="8" t="s">
        <v>19</v>
      </c>
      <c r="B14" s="9">
        <v>1</v>
      </c>
      <c r="C14" s="10" t="s">
        <v>20</v>
      </c>
      <c r="D14" s="11" t="s">
        <v>15</v>
      </c>
      <c r="E14" s="12" t="s">
        <v>21</v>
      </c>
      <c r="F14" s="12" t="s">
        <v>15</v>
      </c>
      <c r="G14" s="14" t="s">
        <v>22</v>
      </c>
      <c r="H14" s="11"/>
      <c r="I14" s="12"/>
      <c r="J14" s="12"/>
      <c r="K14" s="14"/>
    </row>
    <row r="15" spans="1:11" x14ac:dyDescent="0.25">
      <c r="A15" s="8"/>
      <c r="B15" s="8"/>
      <c r="C15" s="10"/>
      <c r="D15" s="11"/>
      <c r="E15" s="12"/>
      <c r="F15" s="12"/>
      <c r="G15" s="14"/>
      <c r="H15" s="11"/>
      <c r="I15" s="12"/>
      <c r="J15" s="12"/>
      <c r="K15" s="14"/>
    </row>
    <row r="16" spans="1:11" x14ac:dyDescent="0.25">
      <c r="A16" s="8"/>
      <c r="B16" s="8"/>
      <c r="C16" s="10"/>
      <c r="D16" s="11"/>
      <c r="E16" s="12"/>
      <c r="F16" s="12"/>
      <c r="G16" s="14"/>
      <c r="H16" s="11"/>
      <c r="I16" s="12"/>
      <c r="J16" s="12"/>
      <c r="K16" s="14"/>
    </row>
    <row r="17" spans="1:11" x14ac:dyDescent="0.25">
      <c r="A17" s="8"/>
      <c r="B17" s="8"/>
      <c r="C17" s="10"/>
      <c r="D17" s="11"/>
      <c r="E17" s="12"/>
      <c r="F17" s="12"/>
      <c r="G17" s="14"/>
      <c r="H17" s="11"/>
      <c r="I17" s="12"/>
      <c r="J17" s="12"/>
      <c r="K17" s="14"/>
    </row>
    <row r="18" spans="1:11" ht="15.75" thickBot="1" x14ac:dyDescent="0.3">
      <c r="A18" s="8"/>
      <c r="B18" s="8"/>
      <c r="C18" s="10"/>
      <c r="D18" s="15"/>
      <c r="E18" s="16"/>
      <c r="F18" s="16"/>
      <c r="G18" s="17"/>
      <c r="H18" s="15"/>
      <c r="I18" s="16"/>
      <c r="J18" s="16"/>
      <c r="K18" s="17"/>
    </row>
    <row r="19" spans="1:11" x14ac:dyDescent="0.25">
      <c r="A19" s="25" t="s">
        <v>23</v>
      </c>
      <c r="B19" s="25"/>
      <c r="C19" s="25"/>
      <c r="D19" s="40"/>
      <c r="E19" s="40"/>
      <c r="F19" s="18" t="s">
        <v>15</v>
      </c>
      <c r="G19" s="19"/>
      <c r="H19" s="20"/>
      <c r="I19" s="20"/>
      <c r="J19" s="18"/>
      <c r="K19" s="22"/>
    </row>
    <row r="20" spans="1:11" ht="15" customHeight="1" x14ac:dyDescent="0.25">
      <c r="A20" s="41" t="s">
        <v>38</v>
      </c>
      <c r="B20" s="42"/>
      <c r="C20" s="42"/>
      <c r="D20" s="42"/>
      <c r="E20" s="42"/>
      <c r="F20" s="43"/>
      <c r="G20" s="21" t="s">
        <v>15</v>
      </c>
      <c r="H20" s="20"/>
      <c r="I20" s="20"/>
      <c r="J20" s="20"/>
      <c r="K20" s="21"/>
    </row>
    <row r="21" spans="1:11" x14ac:dyDescent="0.25">
      <c r="A21" s="25" t="s">
        <v>24</v>
      </c>
      <c r="B21" s="25"/>
      <c r="C21" s="25"/>
      <c r="D21" s="25"/>
      <c r="E21" s="25"/>
      <c r="F21" s="26" t="s">
        <v>26</v>
      </c>
      <c r="G21" s="26"/>
      <c r="H21" s="20"/>
      <c r="I21" s="20"/>
      <c r="J21" s="26"/>
      <c r="K21" s="26"/>
    </row>
    <row r="22" spans="1:11" ht="25.5" customHeight="1" x14ac:dyDescent="0.25">
      <c r="A22" s="25" t="s">
        <v>25</v>
      </c>
      <c r="B22" s="25"/>
      <c r="C22" s="25"/>
      <c r="D22" s="25"/>
      <c r="E22" s="25"/>
      <c r="F22" s="26"/>
      <c r="G22" s="26"/>
      <c r="H22" s="20"/>
      <c r="I22" s="20"/>
      <c r="J22" s="26"/>
      <c r="K22" s="26"/>
    </row>
  </sheetData>
  <mergeCells count="12">
    <mergeCell ref="A19:E19"/>
    <mergeCell ref="A20:F20"/>
    <mergeCell ref="A21:E21"/>
    <mergeCell ref="F21:G22"/>
    <mergeCell ref="J21:K22"/>
    <mergeCell ref="A22:E22"/>
    <mergeCell ref="D3:K4"/>
    <mergeCell ref="D6:G7"/>
    <mergeCell ref="H6:K7"/>
    <mergeCell ref="A8:A11"/>
    <mergeCell ref="B8:B11"/>
    <mergeCell ref="C8:C11"/>
  </mergeCells>
  <printOptions horizontalCentered="1"/>
  <pageMargins left="0.15" right="0.15" top="0.75" bottom="0.25" header="0" footer="0"/>
  <pageSetup paperSize="5"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VIASAT &amp; FEENEY</vt:lpstr>
      <vt:lpstr>SPRINT &amp; SPRINT UMC</vt:lpstr>
      <vt:lpstr>SINGLEPT &amp; JMA</vt:lpstr>
      <vt:lpstr>VERISON &amp; T-MOBILE</vt:lpstr>
      <vt:lpstr>AT&amp;T</vt:lpstr>
      <vt:lpstr>'AT&amp;T'!Print_Area</vt:lpstr>
      <vt:lpstr>'SINGLEPT &amp; JMA'!Print_Area</vt:lpstr>
      <vt:lpstr>'SPRINT &amp; SPRINT UMC'!Print_Area</vt:lpstr>
      <vt:lpstr>'VERISON &amp; T-MOBILE'!Print_Area</vt:lpstr>
      <vt:lpstr>'VIASAT &amp; FEENEY'!Print_Area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Lombard</dc:creator>
  <cp:lastModifiedBy>Julie Lombard</cp:lastModifiedBy>
  <cp:lastPrinted>2015-10-22T19:47:41Z</cp:lastPrinted>
  <dcterms:created xsi:type="dcterms:W3CDTF">2015-10-21T14:39:16Z</dcterms:created>
  <dcterms:modified xsi:type="dcterms:W3CDTF">2015-11-04T22:42:57Z</dcterms:modified>
</cp:coreProperties>
</file>